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its\Desktop\"/>
    </mc:Choice>
  </mc:AlternateContent>
  <xr:revisionPtr revIDLastSave="0" documentId="13_ncr:1_{1C5D8B53-59E4-4181-8A82-B55E0F3921DD}" xr6:coauthVersionLast="47" xr6:coauthVersionMax="47" xr10:uidLastSave="{00000000-0000-0000-0000-000000000000}"/>
  <bookViews>
    <workbookView xWindow="-120" yWindow="-120" windowWidth="29040" windowHeight="15840" xr2:uid="{6AFD2F00-818E-45A7-A989-9888E44B0711}"/>
  </bookViews>
  <sheets>
    <sheet name="Cia Advanced Setting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0" i="1" l="1"/>
  <c r="F13" i="1"/>
  <c r="F15" i="1"/>
  <c r="F14" i="1"/>
  <c r="F33" i="1"/>
  <c r="F34" i="1"/>
  <c r="F35" i="1" l="1"/>
  <c r="F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Smits, Bart - Lenze</author>
  </authors>
  <commentList>
    <comment ref="E9" authorId="0" shapeId="0" xr:uid="{22B28713-2428-4E7F-9BDF-5AD54F394FE0}">
      <text>
        <r>
          <rPr>
            <b/>
            <sz val="9"/>
            <color indexed="81"/>
            <rFont val="Tahoma"/>
            <family val="2"/>
          </rPr>
          <t>Smits, Bart - Lenze:</t>
        </r>
        <r>
          <rPr>
            <sz val="9"/>
            <color indexed="81"/>
            <rFont val="Tahoma"/>
            <family val="2"/>
          </rPr>
          <t xml:space="preserve">
note: this is the resolution of the SSI encoder (Eg. 1mm = 10 pos units)</t>
        </r>
      </text>
    </comment>
    <comment ref="F21" authorId="0" shapeId="0" xr:uid="{C5D8FC59-590F-40C6-8DBE-17E6EE5CF354}">
      <text>
        <r>
          <rPr>
            <b/>
            <sz val="9"/>
            <color indexed="81"/>
            <rFont val="Tahoma"/>
            <family val="2"/>
          </rPr>
          <t>Smits, Bart - Lenze:</t>
        </r>
        <r>
          <rPr>
            <sz val="9"/>
            <color indexed="81"/>
            <rFont val="Tahoma"/>
            <family val="2"/>
          </rPr>
          <t xml:space="preserve">
note: Keep in mind; for the motion controller the SSI encoder does not exist</t>
        </r>
      </text>
    </comment>
    <comment ref="F40" authorId="0" shapeId="0" xr:uid="{4F91CD29-69AD-4400-BD83-C4A7BA8C4A91}">
      <text>
        <r>
          <rPr>
            <b/>
            <sz val="9"/>
            <color indexed="81"/>
            <rFont val="Tahoma"/>
            <charset val="1"/>
          </rPr>
          <t>Smits, Bart - Lenze:</t>
        </r>
        <r>
          <rPr>
            <sz val="9"/>
            <color indexed="81"/>
            <rFont val="Tahoma"/>
            <charset val="1"/>
          </rPr>
          <t xml:space="preserve">
Please note that the maximum value is 65535. If this does not fit, adjust the denominator</t>
        </r>
      </text>
    </comment>
  </commentList>
</comments>
</file>

<file path=xl/sharedStrings.xml><?xml version="1.0" encoding="utf-8"?>
<sst xmlns="http://schemas.openxmlformats.org/spreadsheetml/2006/main" count="54" uniqueCount="42">
  <si>
    <t>mm</t>
  </si>
  <si>
    <t>Bits/Revolution</t>
  </si>
  <si>
    <t>Feed constant</t>
  </si>
  <si>
    <t>Gearbox numerator</t>
  </si>
  <si>
    <t>Gearbox denumerator</t>
  </si>
  <si>
    <t>Transmission</t>
  </si>
  <si>
    <t xml:space="preserve">Note: Act Position (500E:010) is now displayed in relation to motor increments </t>
  </si>
  <si>
    <t>0x510x:033</t>
  </si>
  <si>
    <t>0x510x:034</t>
  </si>
  <si>
    <t>0x510x:032</t>
  </si>
  <si>
    <t>Motion Axis settings (PLC Designer)</t>
  </si>
  <si>
    <t>Homing</t>
  </si>
  <si>
    <t>Ref. pos. After mains</t>
  </si>
  <si>
    <t>0x510x:081</t>
  </si>
  <si>
    <t>Position controller</t>
  </si>
  <si>
    <t>Default control mode</t>
  </si>
  <si>
    <t>0x510x:090</t>
  </si>
  <si>
    <t>i950 CIA Advanced</t>
  </si>
  <si>
    <t>Poscontrol motor feedback [0]</t>
  </si>
  <si>
    <t>Delete [False]</t>
  </si>
  <si>
    <t>Mechanical data</t>
  </si>
  <si>
    <t>0x500E:033</t>
  </si>
  <si>
    <t>0x500E:034</t>
  </si>
  <si>
    <t>0x500E:032</t>
  </si>
  <si>
    <t>Kinematics - Feedback (B)</t>
  </si>
  <si>
    <t>Application feedback</t>
  </si>
  <si>
    <t>0x2C5A:003</t>
  </si>
  <si>
    <t>incr/rev</t>
  </si>
  <si>
    <t>0x500D:081</t>
  </si>
  <si>
    <t>0x500E:081</t>
  </si>
  <si>
    <t>0x500E:085</t>
  </si>
  <si>
    <t>Permanent set [1]</t>
  </si>
  <si>
    <t>Homepos available for…</t>
  </si>
  <si>
    <t>SSI resolution</t>
  </si>
  <si>
    <t>Input data</t>
  </si>
  <si>
    <t>Load Encoder (ES): Gear numerator</t>
  </si>
  <si>
    <t>Load Encoder (ES): Gear denomerator</t>
  </si>
  <si>
    <t>Extended Safety (Resolver + SSI encoder)</t>
  </si>
  <si>
    <t>Input Field</t>
  </si>
  <si>
    <t>Once the SSI encoder is set up in the i950 it will output a value in unit (Eg. mm-1). See index 0x60E4:001
However, the motion controller expects a position in "motor"increments. 
This creates a "virtual" gearing factor in the feedback (B) of the i950 CIA Advanced that is necessary to make this translation.</t>
  </si>
  <si>
    <t>Load Encoder (ES): Additional Gear denomerator</t>
  </si>
  <si>
    <t>Load Encoder (ES): Additional Gear numerator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</si>
</sst>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9FE68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5" borderId="1" xfId="0" applyFill="1" applyBorder="1"/>
    <xf numFmtId="0" fontId="0" fillId="5" borderId="0" xfId="0" applyFill="1"/>
    <xf numFmtId="164" fontId="0" fillId="5" borderId="0" xfId="0" applyNumberFormat="1" applyFill="1"/>
    <xf numFmtId="164" fontId="0" fillId="5" borderId="2" xfId="0" applyNumberFormat="1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4" borderId="1" xfId="0" applyFill="1" applyBorder="1"/>
    <xf numFmtId="0" fontId="1" fillId="4" borderId="0" xfId="0" applyFont="1" applyFill="1"/>
    <xf numFmtId="0" fontId="0" fillId="4" borderId="0" xfId="0" applyFill="1"/>
    <xf numFmtId="0" fontId="0" fillId="4" borderId="2" xfId="0" applyFill="1" applyBorder="1"/>
    <xf numFmtId="164" fontId="0" fillId="4" borderId="0" xfId="0" applyNumberFormat="1" applyFill="1"/>
    <xf numFmtId="164" fontId="0" fillId="4" borderId="2" xfId="0" applyNumberFormat="1" applyFill="1" applyBorder="1"/>
    <xf numFmtId="0" fontId="0" fillId="4" borderId="0" xfId="0" applyFill="1" applyAlignment="1">
      <alignment horizontal="right"/>
    </xf>
    <xf numFmtId="0" fontId="0" fillId="4" borderId="2" xfId="0" applyFill="1" applyBorder="1" applyAlignment="1">
      <alignment horizontal="right"/>
    </xf>
    <xf numFmtId="0" fontId="0" fillId="4" borderId="3" xfId="0" applyFill="1" applyBorder="1"/>
    <xf numFmtId="0" fontId="0" fillId="4" borderId="4" xfId="0" applyFill="1" applyBorder="1"/>
    <xf numFmtId="0" fontId="0" fillId="4" borderId="4" xfId="0" applyFill="1" applyBorder="1" applyAlignment="1">
      <alignment horizontal="right"/>
    </xf>
    <xf numFmtId="0" fontId="0" fillId="4" borderId="5" xfId="0" applyFill="1" applyBorder="1" applyAlignment="1">
      <alignment horizontal="right"/>
    </xf>
    <xf numFmtId="0" fontId="2" fillId="0" borderId="0" xfId="0" applyFont="1" applyAlignment="1">
      <alignment horizontal="left"/>
    </xf>
    <xf numFmtId="0" fontId="1" fillId="4" borderId="1" xfId="0" applyFont="1" applyFill="1" applyBorder="1"/>
    <xf numFmtId="0" fontId="7" fillId="4" borderId="0" xfId="0" applyFont="1" applyFill="1"/>
    <xf numFmtId="0" fontId="5" fillId="4" borderId="2" xfId="0" applyFont="1" applyFill="1" applyBorder="1"/>
    <xf numFmtId="0" fontId="2" fillId="4" borderId="0" xfId="0" applyFont="1" applyFill="1"/>
    <xf numFmtId="0" fontId="2" fillId="4" borderId="2" xfId="0" applyFont="1" applyFill="1" applyBorder="1"/>
    <xf numFmtId="0" fontId="2" fillId="4" borderId="4" xfId="0" applyFont="1" applyFill="1" applyBorder="1"/>
    <xf numFmtId="0" fontId="2" fillId="4" borderId="5" xfId="0" applyFont="1" applyFill="1" applyBorder="1"/>
    <xf numFmtId="164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4" xfId="0" applyFill="1" applyBorder="1" applyProtection="1">
      <protection locked="0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0" fillId="5" borderId="6" xfId="0" applyFill="1" applyBorder="1"/>
    <xf numFmtId="0" fontId="1" fillId="5" borderId="7" xfId="0" applyFont="1" applyFill="1" applyBorder="1" applyAlignment="1">
      <alignment vertical="top"/>
    </xf>
    <xf numFmtId="0" fontId="0" fillId="5" borderId="7" xfId="0" applyFill="1" applyBorder="1"/>
    <xf numFmtId="0" fontId="0" fillId="5" borderId="8" xfId="0" applyFill="1" applyBorder="1"/>
    <xf numFmtId="0" fontId="1" fillId="3" borderId="6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5" borderId="6" xfId="0" applyFont="1" applyFill="1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1" fillId="5" borderId="8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5" borderId="0" xfId="0" applyFill="1" applyBorder="1"/>
    <xf numFmtId="0" fontId="0" fillId="2" borderId="0" xfId="0" applyFill="1" applyBorder="1" applyProtection="1">
      <protection locked="0"/>
    </xf>
  </cellXfs>
  <cellStyles count="1">
    <cellStyle name="Standaard" xfId="0" builtinId="0"/>
  </cellStyles>
  <dxfs count="1">
    <dxf>
      <font>
        <b/>
        <i val="0"/>
        <color rgb="FFFF0000"/>
      </font>
      <fill>
        <patternFill patternType="solid">
          <bgColor rgb="FFE9FE68"/>
        </patternFill>
      </fill>
    </dxf>
  </dxfs>
  <tableStyles count="0" defaultTableStyle="TableStyleMedium2" defaultPivotStyle="PivotStyleLight16"/>
  <colors>
    <mruColors>
      <color rgb="FFE9FE68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731621</xdr:colOff>
      <xdr:row>4</xdr:row>
      <xdr:rowOff>6112</xdr:rowOff>
    </xdr:from>
    <xdr:to>
      <xdr:col>23</xdr:col>
      <xdr:colOff>189482</xdr:colOff>
      <xdr:row>40</xdr:row>
      <xdr:rowOff>125301</xdr:rowOff>
    </xdr:to>
    <xdr:grpSp>
      <xdr:nvGrpSpPr>
        <xdr:cNvPr id="7" name="Groep 6">
          <a:extLst>
            <a:ext uri="{FF2B5EF4-FFF2-40B4-BE49-F238E27FC236}">
              <a16:creationId xmlns:a16="http://schemas.microsoft.com/office/drawing/2014/main" id="{50899435-3F99-6974-AB13-51EC6A6CD8DC}"/>
            </a:ext>
          </a:extLst>
        </xdr:cNvPr>
        <xdr:cNvGrpSpPr/>
      </xdr:nvGrpSpPr>
      <xdr:grpSpPr>
        <a:xfrm>
          <a:off x="5760821" y="1244362"/>
          <a:ext cx="13659636" cy="7367714"/>
          <a:chOff x="9616911" y="1888922"/>
          <a:chExt cx="10352873" cy="5857242"/>
        </a:xfrm>
      </xdr:grpSpPr>
      <xdr:pic>
        <xdr:nvPicPr>
          <xdr:cNvPr id="4" name="Afbeelding 3">
            <a:extLst>
              <a:ext uri="{FF2B5EF4-FFF2-40B4-BE49-F238E27FC236}">
                <a16:creationId xmlns:a16="http://schemas.microsoft.com/office/drawing/2014/main" id="{DFDB27FD-AA90-36E9-47E5-23953E20BA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616911" y="1969603"/>
            <a:ext cx="10352873" cy="5776561"/>
          </a:xfrm>
          <a:prstGeom prst="rect">
            <a:avLst/>
          </a:prstGeom>
        </xdr:spPr>
      </xdr:pic>
      <xdr:pic>
        <xdr:nvPicPr>
          <xdr:cNvPr id="5" name="Afbeelding 4">
            <a:extLst>
              <a:ext uri="{FF2B5EF4-FFF2-40B4-BE49-F238E27FC236}">
                <a16:creationId xmlns:a16="http://schemas.microsoft.com/office/drawing/2014/main" id="{24037561-F7C3-E89C-60E3-7F96C5C42B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633843" y="3808461"/>
            <a:ext cx="3618711" cy="1649120"/>
          </a:xfrm>
          <a:prstGeom prst="rect">
            <a:avLst/>
          </a:prstGeom>
        </xdr:spPr>
      </xdr:pic>
      <xdr:pic>
        <xdr:nvPicPr>
          <xdr:cNvPr id="6" name="Afbeelding 5">
            <a:extLst>
              <a:ext uri="{FF2B5EF4-FFF2-40B4-BE49-F238E27FC236}">
                <a16:creationId xmlns:a16="http://schemas.microsoft.com/office/drawing/2014/main" id="{00AC9C94-CE52-0AE9-C5A4-1BE372538F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9647291" y="1888922"/>
            <a:ext cx="2078447" cy="18089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B27F2-1631-4FFD-B729-B98E4F633C45}">
  <dimension ref="A1:I43"/>
  <sheetViews>
    <sheetView tabSelected="1" zoomScaleNormal="100" workbookViewId="0">
      <selection activeCell="H46" sqref="H46"/>
    </sheetView>
  </sheetViews>
  <sheetFormatPr defaultRowHeight="15" x14ac:dyDescent="0.25"/>
  <cols>
    <col min="1" max="1" width="2.5703125" customWidth="1"/>
    <col min="2" max="2" width="3.5703125" customWidth="1"/>
    <col min="3" max="3" width="4.140625" customWidth="1"/>
    <col min="4" max="4" width="21.140625" customWidth="1"/>
    <col min="5" max="5" width="18.85546875" customWidth="1"/>
    <col min="6" max="6" width="16.5703125" customWidth="1"/>
    <col min="7" max="7" width="8.5703125" customWidth="1"/>
    <col min="8" max="8" width="61.85546875" customWidth="1"/>
    <col min="9" max="9" width="23.140625" customWidth="1"/>
  </cols>
  <sheetData>
    <row r="1" spans="1:9" ht="49.5" customHeight="1" x14ac:dyDescent="0.25">
      <c r="A1" s="45" t="s">
        <v>39</v>
      </c>
      <c r="B1" s="45"/>
      <c r="C1" s="45"/>
      <c r="D1" s="45"/>
      <c r="E1" s="45"/>
      <c r="F1" s="45"/>
      <c r="G1" s="45"/>
      <c r="H1" s="45"/>
      <c r="I1" s="1"/>
    </row>
    <row r="2" spans="1:9" ht="15.75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ht="16.5" customHeight="1" thickBot="1" x14ac:dyDescent="0.3">
      <c r="A3" s="1"/>
      <c r="B3" s="33"/>
      <c r="C3" s="34"/>
      <c r="D3" s="1" t="s">
        <v>38</v>
      </c>
      <c r="E3" s="1"/>
      <c r="F3" s="1"/>
      <c r="G3" s="1"/>
      <c r="H3" s="1"/>
      <c r="I3" s="1"/>
    </row>
    <row r="4" spans="1:9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24" customHeight="1" x14ac:dyDescent="0.25">
      <c r="B5" s="42" t="s">
        <v>34</v>
      </c>
      <c r="C5" s="43"/>
      <c r="D5" s="43"/>
      <c r="E5" s="43"/>
      <c r="F5" s="43"/>
      <c r="G5" s="44"/>
    </row>
    <row r="6" spans="1:9" x14ac:dyDescent="0.25">
      <c r="B6" s="2"/>
      <c r="C6" s="3" t="s">
        <v>2</v>
      </c>
      <c r="D6" s="3"/>
      <c r="E6" s="30">
        <v>628.31849999999997</v>
      </c>
      <c r="F6" s="4" t="s">
        <v>0</v>
      </c>
      <c r="G6" s="5"/>
    </row>
    <row r="7" spans="1:9" x14ac:dyDescent="0.25">
      <c r="B7" s="2"/>
      <c r="C7" s="3" t="s">
        <v>3</v>
      </c>
      <c r="D7" s="3"/>
      <c r="E7" s="31">
        <v>112</v>
      </c>
      <c r="F7" s="3"/>
      <c r="G7" s="6"/>
    </row>
    <row r="8" spans="1:9" x14ac:dyDescent="0.25">
      <c r="B8" s="2"/>
      <c r="C8" s="3" t="s">
        <v>4</v>
      </c>
      <c r="D8" s="3"/>
      <c r="E8" s="31">
        <v>5</v>
      </c>
      <c r="F8" s="3"/>
      <c r="G8" s="6"/>
    </row>
    <row r="9" spans="1:9" ht="15.75" thickBot="1" x14ac:dyDescent="0.3">
      <c r="B9" s="7"/>
      <c r="C9" s="8" t="s">
        <v>33</v>
      </c>
      <c r="D9" s="8"/>
      <c r="E9" s="32">
        <v>10</v>
      </c>
      <c r="F9" s="8"/>
      <c r="G9" s="9"/>
    </row>
    <row r="10" spans="1:9" ht="15.75" thickBot="1" x14ac:dyDescent="0.3"/>
    <row r="11" spans="1:9" ht="24" customHeight="1" x14ac:dyDescent="0.25">
      <c r="B11" s="39" t="s">
        <v>10</v>
      </c>
      <c r="C11" s="40"/>
      <c r="D11" s="40"/>
      <c r="E11" s="40"/>
      <c r="F11" s="40"/>
      <c r="G11" s="41"/>
    </row>
    <row r="12" spans="1:9" x14ac:dyDescent="0.25">
      <c r="B12" s="10"/>
      <c r="C12" s="11" t="s">
        <v>20</v>
      </c>
      <c r="D12" s="11"/>
      <c r="E12" s="12"/>
      <c r="F12" s="12"/>
      <c r="G12" s="13"/>
    </row>
    <row r="13" spans="1:9" x14ac:dyDescent="0.25">
      <c r="B13" s="10"/>
      <c r="C13" s="12" t="s">
        <v>2</v>
      </c>
      <c r="D13" s="12"/>
      <c r="E13" s="12" t="s">
        <v>9</v>
      </c>
      <c r="F13" s="14">
        <f>E6</f>
        <v>628.31849999999997</v>
      </c>
      <c r="G13" s="15" t="s">
        <v>0</v>
      </c>
    </row>
    <row r="14" spans="1:9" x14ac:dyDescent="0.25">
      <c r="B14" s="10"/>
      <c r="C14" s="12" t="s">
        <v>3</v>
      </c>
      <c r="D14" s="12"/>
      <c r="E14" s="12" t="s">
        <v>7</v>
      </c>
      <c r="F14" s="12">
        <f>E7</f>
        <v>112</v>
      </c>
      <c r="G14" s="13"/>
    </row>
    <row r="15" spans="1:9" x14ac:dyDescent="0.25">
      <c r="B15" s="10"/>
      <c r="C15" s="12" t="s">
        <v>4</v>
      </c>
      <c r="D15" s="12"/>
      <c r="E15" s="12" t="s">
        <v>8</v>
      </c>
      <c r="F15" s="12">
        <f>E8</f>
        <v>5</v>
      </c>
      <c r="G15" s="13"/>
    </row>
    <row r="16" spans="1:9" x14ac:dyDescent="0.25">
      <c r="B16" s="10"/>
      <c r="C16" s="12"/>
      <c r="D16" s="12"/>
      <c r="E16" s="12"/>
      <c r="F16" s="12"/>
      <c r="G16" s="13"/>
    </row>
    <row r="17" spans="2:8" x14ac:dyDescent="0.25">
      <c r="B17" s="10"/>
      <c r="C17" s="11" t="s">
        <v>11</v>
      </c>
      <c r="D17" s="12"/>
      <c r="E17" s="12"/>
      <c r="F17" s="12"/>
      <c r="G17" s="13"/>
    </row>
    <row r="18" spans="2:8" x14ac:dyDescent="0.25">
      <c r="B18" s="10"/>
      <c r="C18" s="12" t="s">
        <v>12</v>
      </c>
      <c r="D18" s="12"/>
      <c r="E18" s="12" t="s">
        <v>13</v>
      </c>
      <c r="F18" s="16" t="s">
        <v>19</v>
      </c>
      <c r="G18" s="17"/>
    </row>
    <row r="19" spans="2:8" x14ac:dyDescent="0.25">
      <c r="B19" s="10"/>
      <c r="C19" s="12"/>
      <c r="D19" s="12"/>
      <c r="E19" s="12"/>
      <c r="F19" s="12"/>
      <c r="G19" s="13"/>
    </row>
    <row r="20" spans="2:8" x14ac:dyDescent="0.25">
      <c r="B20" s="10"/>
      <c r="C20" s="11" t="s">
        <v>14</v>
      </c>
      <c r="D20" s="12"/>
      <c r="E20" s="12"/>
      <c r="F20" s="12"/>
      <c r="G20" s="13"/>
    </row>
    <row r="21" spans="2:8" ht="15.75" thickBot="1" x14ac:dyDescent="0.3">
      <c r="B21" s="18"/>
      <c r="C21" s="19" t="s">
        <v>15</v>
      </c>
      <c r="D21" s="19"/>
      <c r="E21" s="19" t="s">
        <v>16</v>
      </c>
      <c r="F21" s="20" t="s">
        <v>18</v>
      </c>
      <c r="G21" s="21"/>
      <c r="H21" s="22"/>
    </row>
    <row r="22" spans="2:8" ht="15.75" thickBot="1" x14ac:dyDescent="0.3"/>
    <row r="23" spans="2:8" ht="24" customHeight="1" x14ac:dyDescent="0.25">
      <c r="B23" s="39" t="s">
        <v>17</v>
      </c>
      <c r="C23" s="40"/>
      <c r="D23" s="40"/>
      <c r="E23" s="40"/>
      <c r="F23" s="40"/>
      <c r="G23" s="41"/>
    </row>
    <row r="24" spans="2:8" x14ac:dyDescent="0.25">
      <c r="B24" s="23"/>
      <c r="C24" s="11" t="s">
        <v>25</v>
      </c>
      <c r="D24" s="12"/>
      <c r="E24" s="12"/>
      <c r="F24" s="12"/>
      <c r="G24" s="13"/>
    </row>
    <row r="25" spans="2:8" x14ac:dyDescent="0.25">
      <c r="B25" s="23"/>
      <c r="C25" s="12" t="s">
        <v>1</v>
      </c>
      <c r="D25" s="12"/>
      <c r="E25" s="12" t="s">
        <v>26</v>
      </c>
      <c r="F25" s="12">
        <v>16</v>
      </c>
      <c r="G25" s="13"/>
    </row>
    <row r="26" spans="2:8" x14ac:dyDescent="0.25">
      <c r="B26" s="23"/>
      <c r="C26" s="12"/>
      <c r="D26" s="12"/>
      <c r="E26" s="12"/>
      <c r="F26" s="12"/>
      <c r="G26" s="13"/>
    </row>
    <row r="27" spans="2:8" x14ac:dyDescent="0.25">
      <c r="B27" s="10"/>
      <c r="C27" s="11" t="s">
        <v>11</v>
      </c>
      <c r="D27" s="12"/>
      <c r="E27" s="12"/>
      <c r="F27" s="12"/>
      <c r="G27" s="13"/>
    </row>
    <row r="28" spans="2:8" x14ac:dyDescent="0.25">
      <c r="B28" s="10"/>
      <c r="C28" s="12" t="s">
        <v>12</v>
      </c>
      <c r="D28" s="12"/>
      <c r="E28" s="12" t="s">
        <v>28</v>
      </c>
      <c r="F28" s="16" t="s">
        <v>19</v>
      </c>
      <c r="G28" s="17"/>
    </row>
    <row r="29" spans="2:8" x14ac:dyDescent="0.25">
      <c r="B29" s="10"/>
      <c r="C29" s="12" t="s">
        <v>12</v>
      </c>
      <c r="D29" s="12"/>
      <c r="E29" s="12" t="s">
        <v>29</v>
      </c>
      <c r="F29" s="16" t="s">
        <v>19</v>
      </c>
      <c r="G29" s="17"/>
    </row>
    <row r="30" spans="2:8" x14ac:dyDescent="0.25">
      <c r="B30" s="10"/>
      <c r="C30" s="12" t="s">
        <v>32</v>
      </c>
      <c r="D30" s="12"/>
      <c r="E30" s="12" t="s">
        <v>30</v>
      </c>
      <c r="F30" s="16" t="s">
        <v>31</v>
      </c>
      <c r="G30" s="17"/>
    </row>
    <row r="31" spans="2:8" x14ac:dyDescent="0.25">
      <c r="B31" s="23"/>
      <c r="C31" s="12"/>
      <c r="D31" s="12"/>
      <c r="E31" s="12"/>
      <c r="F31" s="12"/>
      <c r="G31" s="13"/>
    </row>
    <row r="32" spans="2:8" x14ac:dyDescent="0.25">
      <c r="B32" s="10"/>
      <c r="C32" s="11" t="s">
        <v>24</v>
      </c>
      <c r="D32" s="11"/>
      <c r="E32" s="11"/>
      <c r="F32" s="12"/>
      <c r="G32" s="13"/>
    </row>
    <row r="33" spans="2:7" x14ac:dyDescent="0.25">
      <c r="B33" s="10"/>
      <c r="C33" s="12" t="s">
        <v>2</v>
      </c>
      <c r="D33" s="12"/>
      <c r="E33" s="12" t="s">
        <v>23</v>
      </c>
      <c r="F33" s="24">
        <f>POWER(2,F25)</f>
        <v>65536</v>
      </c>
      <c r="G33" s="13" t="s">
        <v>27</v>
      </c>
    </row>
    <row r="34" spans="2:7" x14ac:dyDescent="0.25">
      <c r="B34" s="10"/>
      <c r="C34" s="12" t="s">
        <v>3</v>
      </c>
      <c r="D34" s="12"/>
      <c r="E34" s="12" t="s">
        <v>21</v>
      </c>
      <c r="F34" s="12">
        <f>100*E9</f>
        <v>1000</v>
      </c>
      <c r="G34" s="13"/>
    </row>
    <row r="35" spans="2:7" x14ac:dyDescent="0.25">
      <c r="B35" s="10"/>
      <c r="C35" s="12" t="s">
        <v>4</v>
      </c>
      <c r="D35" s="12"/>
      <c r="E35" s="12" t="s">
        <v>22</v>
      </c>
      <c r="F35" s="12">
        <f>ROUND((((F33/F13)*F14)/F15)*100,0)</f>
        <v>233640</v>
      </c>
      <c r="G35" s="25"/>
    </row>
    <row r="36" spans="2:7" x14ac:dyDescent="0.25">
      <c r="B36" s="10"/>
      <c r="C36" s="26" t="s">
        <v>5</v>
      </c>
      <c r="D36" s="26"/>
      <c r="E36" s="26"/>
      <c r="F36" s="26">
        <f>F34/F35</f>
        <v>4.2800890258517374E-3</v>
      </c>
      <c r="G36" s="13"/>
    </row>
    <row r="37" spans="2:7" x14ac:dyDescent="0.25">
      <c r="B37" s="10"/>
      <c r="C37" s="12"/>
      <c r="D37" s="12"/>
      <c r="E37" s="12"/>
      <c r="F37" s="12"/>
      <c r="G37" s="27"/>
    </row>
    <row r="38" spans="2:7" ht="15.75" thickBot="1" x14ac:dyDescent="0.3">
      <c r="B38" s="18"/>
      <c r="C38" s="28" t="s">
        <v>6</v>
      </c>
      <c r="D38" s="19"/>
      <c r="E38" s="19"/>
      <c r="F38" s="19"/>
      <c r="G38" s="29"/>
    </row>
    <row r="39" spans="2:7" x14ac:dyDescent="0.25">
      <c r="B39" s="35"/>
      <c r="C39" s="36" t="s">
        <v>37</v>
      </c>
      <c r="D39" s="37"/>
      <c r="E39" s="37"/>
      <c r="F39" s="37"/>
      <c r="G39" s="38"/>
    </row>
    <row r="40" spans="2:7" x14ac:dyDescent="0.25">
      <c r="B40" s="2"/>
      <c r="C40" s="46" t="s">
        <v>35</v>
      </c>
      <c r="D40" s="46"/>
      <c r="E40" s="46"/>
      <c r="F40" s="46">
        <f>ROUND(((F33/(E6*E9))*(E7/E8)*(F41/(F42/F43))),0)</f>
        <v>23364</v>
      </c>
      <c r="G40" s="6"/>
    </row>
    <row r="41" spans="2:7" x14ac:dyDescent="0.25">
      <c r="B41" s="2"/>
      <c r="C41" s="46" t="s">
        <v>36</v>
      </c>
      <c r="D41" s="46"/>
      <c r="E41" s="46"/>
      <c r="F41" s="47">
        <v>100</v>
      </c>
      <c r="G41" s="6"/>
    </row>
    <row r="42" spans="2:7" x14ac:dyDescent="0.25">
      <c r="B42" s="2"/>
      <c r="C42" s="46" t="s">
        <v>41</v>
      </c>
      <c r="D42" s="46"/>
      <c r="E42" s="46"/>
      <c r="F42" s="47">
        <v>1</v>
      </c>
      <c r="G42" s="6"/>
    </row>
    <row r="43" spans="2:7" ht="15.75" thickBot="1" x14ac:dyDescent="0.3">
      <c r="B43" s="7"/>
      <c r="C43" s="8" t="s">
        <v>40</v>
      </c>
      <c r="D43" s="8"/>
      <c r="E43" s="8"/>
      <c r="F43" s="32">
        <v>1</v>
      </c>
      <c r="G43" s="9"/>
    </row>
  </sheetData>
  <sheetProtection algorithmName="SHA-512" hashValue="UoLrtulNCLXZb2g6NIB4Ve23xk1EVNm5ZzphcZ6lS+QQvjgQx+4Xt3HNOK4UwkG41VVreRhYDA9zfVrM13kVow==" saltValue="1zOnkIKA7KWmwe2MdR0Q2A==" spinCount="100000" sheet="1"/>
  <mergeCells count="4">
    <mergeCell ref="B11:G11"/>
    <mergeCell ref="B23:G23"/>
    <mergeCell ref="B5:G5"/>
    <mergeCell ref="A1:H1"/>
  </mergeCells>
  <phoneticPr fontId="6" type="noConversion"/>
  <conditionalFormatting sqref="F40">
    <cfRule type="cellIs" dxfId="0" priority="1" operator="greaterThan">
      <formula>65535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6b4f7d-b144-49eb-b153-1052e726e390" xsi:nil="true"/>
    <lcf76f155ced4ddcb4097134ff3c332f xmlns="062c6a7f-0633-40b6-b426-833008a763c3">
      <Terms xmlns="http://schemas.microsoft.com/office/infopath/2007/PartnerControls"/>
    </lcf76f155ced4ddcb4097134ff3c332f>
    <State xmlns="062c6a7f-0633-40b6-b426-833008a763c3">Open</State>
    <Owner xmlns="062c6a7f-0633-40b6-b426-833008a763c3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7D37DE44340D4397B6098F1DEF52E2" ma:contentTypeVersion="18" ma:contentTypeDescription="Ein neues Dokument erstellen." ma:contentTypeScope="" ma:versionID="d58aee432bd4c8650c757e3c4556cd57">
  <xsd:schema xmlns:xsd="http://www.w3.org/2001/XMLSchema" xmlns:xs="http://www.w3.org/2001/XMLSchema" xmlns:p="http://schemas.microsoft.com/office/2006/metadata/properties" xmlns:ns2="062c6a7f-0633-40b6-b426-833008a763c3" xmlns:ns3="fe6b4f7d-b144-49eb-b153-1052e726e390" targetNamespace="http://schemas.microsoft.com/office/2006/metadata/properties" ma:root="true" ma:fieldsID="bbb8a82f9138bfae58a441be3322cbf5" ns2:_="" ns3:_="">
    <xsd:import namespace="062c6a7f-0633-40b6-b426-833008a763c3"/>
    <xsd:import namespace="fe6b4f7d-b144-49eb-b153-1052e726e3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State" minOccurs="0"/>
                <xsd:element ref="ns2:Owne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2c6a7f-0633-40b6-b426-833008a763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State" ma:index="21" nillable="true" ma:displayName="State" ma:default="Open" ma:format="Dropdown" ma:internalName="State">
      <xsd:simpleType>
        <xsd:restriction base="dms:Choice">
          <xsd:enumeration value="Open"/>
          <xsd:enumeration value="Closed"/>
        </xsd:restriction>
      </xsd:simpleType>
    </xsd:element>
    <xsd:element name="Owner" ma:index="22" nillable="true" ma:displayName="Owner" ma:description="Project 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4" nillable="true" ma:taxonomy="true" ma:internalName="lcf76f155ced4ddcb4097134ff3c332f" ma:taxonomyFieldName="MediaServiceImageTags" ma:displayName="Bildmarkierungen" ma:readOnly="false" ma:fieldId="{5cf76f15-5ced-4ddc-b409-7134ff3c332f}" ma:taxonomyMulti="true" ma:sspId="317a1116-babe-479c-9b3b-f63daf680e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6b4f7d-b144-49eb-b153-1052e726e39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5d55860-e56c-40f3-a09e-b8ce1cabee4e}" ma:internalName="TaxCatchAll" ma:showField="CatchAllData" ma:web="fe6b4f7d-b144-49eb-b153-1052e726e3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3A9630-06F6-4A2E-8A7F-9D3A1D65C8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835D6A-9D17-40EB-909F-5C401221392C}">
  <ds:schemaRefs>
    <ds:schemaRef ds:uri="http://schemas.microsoft.com/office/2006/metadata/properties"/>
    <ds:schemaRef ds:uri="http://schemas.microsoft.com/office/infopath/2007/PartnerControls"/>
    <ds:schemaRef ds:uri="0f9802aa-d755-4525-b512-1a772b85aa8e"/>
    <ds:schemaRef ds:uri="3ae95472-1a48-4b96-a9a8-a5931f92412d"/>
  </ds:schemaRefs>
</ds:datastoreItem>
</file>

<file path=customXml/itemProps3.xml><?xml version="1.0" encoding="utf-8"?>
<ds:datastoreItem xmlns:ds="http://schemas.openxmlformats.org/officeDocument/2006/customXml" ds:itemID="{68B0EDEE-B33A-4F40-BD5F-1487E5DE84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Cia Advanced Settings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Verbeek, Sander - Lenze</dc:creator>
  <cp:keywords/>
  <dc:description/>
  <cp:lastModifiedBy>Smits, Bart - Lenze</cp:lastModifiedBy>
  <cp:revision/>
  <dcterms:created xsi:type="dcterms:W3CDTF">2022-07-28T10:52:29Z</dcterms:created>
  <dcterms:modified xsi:type="dcterms:W3CDTF">2022-09-21T10:58:44Z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0x010100D3DD2CCA98FE9A4AA521F1DAE7A294CE</vt:lpwstr>
  </property>
  <property fmtid="{D5CDD505-2E9C-101B-9397-08002B2CF9AE}" pid="3" name="MediaServiceImageTags">
    <vt:lpwstr/>
  </property>
</Properties>
</file>